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9690" firstSheet="1" activeTab="1"/>
  </bookViews>
  <sheets>
    <sheet name="12 års anc. pr. 1 april 2009" sheetId="1" r:id="rId1"/>
    <sheet name="12 års anc. efter 1. april 2009" sheetId="2" r:id="rId2"/>
    <sheet name="12 års anc. efter 1. april 201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<sst xmlns="http://schemas.openxmlformats.org/spreadsheetml/2006/main" count="57" uniqueCount="28">
  <si>
    <t>OK 2008 tillæg ikke-pensionsgivende</t>
  </si>
  <si>
    <t xml:space="preserve">Pensionsgivende OK 2008 tillæg </t>
  </si>
  <si>
    <t xml:space="preserve">Nye tillæg </t>
  </si>
  <si>
    <t xml:space="preserve">Nyt pensionsgivende garantitillæg </t>
  </si>
  <si>
    <t>Tillæg der ophører</t>
  </si>
  <si>
    <t>OK 2008 tillæg ikke-pensionsgivende (ophører ved 12 års anciennitet)</t>
  </si>
  <si>
    <t>Midlertige kvalifikationstillæg (indgår IKKE i garantiløn)</t>
  </si>
  <si>
    <t>Varige funktionstilæg for særlige funktioner (indgår IKKE i garantiløn)</t>
  </si>
  <si>
    <t>1997-niveau</t>
  </si>
  <si>
    <t>Aktuelt niveau</t>
  </si>
  <si>
    <t>Ved overgang til garantiløn efter 1. april 2009</t>
  </si>
  <si>
    <t>Basisløntrin 3</t>
  </si>
  <si>
    <t>Garantiløn pr. 1. april 2009</t>
  </si>
  <si>
    <t xml:space="preserve"> Indtast Aktuel reguleringsprocent:</t>
  </si>
  <si>
    <t xml:space="preserve">Ikke-pensionsgivende OK 2008 tillæg </t>
  </si>
  <si>
    <t xml:space="preserve"> Indtast aktuel reguleringsprocent:</t>
  </si>
  <si>
    <r>
      <t xml:space="preserve">Løn </t>
    </r>
    <r>
      <rPr>
        <b/>
        <sz val="11"/>
        <color indexed="8"/>
        <rFont val="Times New Roman"/>
        <family val="1"/>
      </rPr>
      <t xml:space="preserve">før </t>
    </r>
    <r>
      <rPr>
        <sz val="11"/>
        <color indexed="8"/>
        <rFont val="Times New Roman"/>
        <family val="1"/>
      </rPr>
      <t>overgang til garantiløn, inkl. tillæg der IKKE indgår i beregning af garantilønnen</t>
    </r>
  </si>
  <si>
    <t>Samlet løn efter overgang til garantiløn uden stedtillæg og kostskoletillæg og undervisningstillæg</t>
  </si>
  <si>
    <t>Indtast kun i de gule felter !!!</t>
  </si>
  <si>
    <t>Indtast kun i de gule felter!!!</t>
  </si>
  <si>
    <t>Ved overgang til garantiløn pr. 1. april 2009</t>
  </si>
  <si>
    <t>Midlertidige gruppevise funktionstillæg (indgår IKKE i garantiløn)</t>
  </si>
  <si>
    <t>Varige kvalifikationstillæg (inkl. udligningstillæg)</t>
  </si>
  <si>
    <r>
      <t xml:space="preserve">Nyt </t>
    </r>
    <r>
      <rPr>
        <i/>
        <sz val="11"/>
        <color indexed="8"/>
        <rFont val="Times New Roman"/>
        <family val="1"/>
      </rPr>
      <t>pensionsgivende</t>
    </r>
    <r>
      <rPr>
        <sz val="11"/>
        <color indexed="8"/>
        <rFont val="Times New Roman"/>
        <family val="1"/>
      </rPr>
      <t xml:space="preserve"> garantitillæg </t>
    </r>
  </si>
  <si>
    <t>Varige gruppevise funktionstillæg, der ydes til bestemte løntrin eller generelt for lærere</t>
  </si>
  <si>
    <t>2012-niveau</t>
  </si>
  <si>
    <t>Ved overgang til garantiløn efter 1. april 2012</t>
  </si>
  <si>
    <t>Garantiløn pr. 1. april 2012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</si>
</sst>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0%"/>
    <numFmt numFmtId="187" formatCode="_ * #,##0.0_ ;_ * \-#,##0.0_ ;_ * &quot;-&quot;??_ ;_ @_ "/>
    <numFmt numFmtId="188" formatCode="_ * #,##0_ ;_ * \-#,##0_ ;_ * &quot;-&quot;??_ ;_ @_ 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00000_ ;_ * \-#,##0.000000_ ;_ * &quot;-&quot;??_ ;_ @_ "/>
  </numFmts>
  <fonts count="56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1.7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8" fontId="1" fillId="0" borderId="11" xfId="46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8" fontId="2" fillId="0" borderId="14" xfId="46" applyNumberFormat="1" applyFont="1" applyBorder="1" applyAlignment="1">
      <alignment/>
    </xf>
    <xf numFmtId="185" fontId="2" fillId="0" borderId="15" xfId="46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46" applyNumberFormat="1" applyFont="1" applyBorder="1" applyAlignment="1">
      <alignment/>
    </xf>
    <xf numFmtId="185" fontId="2" fillId="0" borderId="18" xfId="46" applyFont="1" applyBorder="1" applyAlignment="1">
      <alignment/>
    </xf>
    <xf numFmtId="188" fontId="1" fillId="0" borderId="17" xfId="46" applyNumberFormat="1" applyFont="1" applyBorder="1" applyAlignment="1">
      <alignment/>
    </xf>
    <xf numFmtId="185" fontId="1" fillId="0" borderId="18" xfId="46" applyFont="1" applyBorder="1" applyAlignment="1">
      <alignment/>
    </xf>
    <xf numFmtId="0" fontId="2" fillId="0" borderId="19" xfId="0" applyFont="1" applyBorder="1" applyAlignment="1">
      <alignment/>
    </xf>
    <xf numFmtId="188" fontId="1" fillId="0" borderId="20" xfId="46" applyNumberFormat="1" applyFont="1" applyBorder="1" applyAlignment="1">
      <alignment/>
    </xf>
    <xf numFmtId="185" fontId="1" fillId="0" borderId="21" xfId="46" applyFont="1" applyBorder="1" applyAlignment="1">
      <alignment/>
    </xf>
    <xf numFmtId="0" fontId="2" fillId="0" borderId="22" xfId="0" applyFont="1" applyBorder="1" applyAlignment="1">
      <alignment/>
    </xf>
    <xf numFmtId="188" fontId="2" fillId="0" borderId="23" xfId="46" applyNumberFormat="1" applyFont="1" applyBorder="1" applyAlignment="1">
      <alignment/>
    </xf>
    <xf numFmtId="185" fontId="2" fillId="0" borderId="24" xfId="46" applyFont="1" applyBorder="1" applyAlignment="1">
      <alignment/>
    </xf>
    <xf numFmtId="0" fontId="2" fillId="0" borderId="25" xfId="0" applyFont="1" applyBorder="1" applyAlignment="1">
      <alignment/>
    </xf>
    <xf numFmtId="188" fontId="2" fillId="0" borderId="26" xfId="46" applyNumberFormat="1" applyFont="1" applyBorder="1" applyAlignment="1">
      <alignment/>
    </xf>
    <xf numFmtId="185" fontId="2" fillId="0" borderId="27" xfId="46" applyFont="1" applyBorder="1" applyAlignment="1">
      <alignment/>
    </xf>
    <xf numFmtId="0" fontId="1" fillId="0" borderId="13" xfId="0" applyFont="1" applyBorder="1" applyAlignment="1">
      <alignment/>
    </xf>
    <xf numFmtId="188" fontId="2" fillId="0" borderId="20" xfId="46" applyNumberFormat="1" applyFont="1" applyBorder="1" applyAlignment="1">
      <alignment/>
    </xf>
    <xf numFmtId="185" fontId="2" fillId="0" borderId="21" xfId="46" applyFont="1" applyBorder="1" applyAlignment="1">
      <alignment/>
    </xf>
    <xf numFmtId="188" fontId="2" fillId="0" borderId="11" xfId="46" applyNumberFormat="1" applyFont="1" applyBorder="1" applyAlignment="1">
      <alignment/>
    </xf>
    <xf numFmtId="185" fontId="2" fillId="0" borderId="12" xfId="46" applyFont="1" applyBorder="1" applyAlignment="1">
      <alignment/>
    </xf>
    <xf numFmtId="0" fontId="1" fillId="33" borderId="28" xfId="0" applyFont="1" applyFill="1" applyBorder="1" applyAlignment="1">
      <alignment/>
    </xf>
    <xf numFmtId="188" fontId="1" fillId="33" borderId="29" xfId="46" applyNumberFormat="1" applyFont="1" applyFill="1" applyBorder="1" applyAlignment="1">
      <alignment/>
    </xf>
    <xf numFmtId="185" fontId="1" fillId="33" borderId="30" xfId="46" applyFont="1" applyFill="1" applyBorder="1" applyAlignment="1">
      <alignment/>
    </xf>
    <xf numFmtId="188" fontId="2" fillId="0" borderId="0" xfId="46" applyNumberFormat="1" applyFont="1" applyAlignment="1">
      <alignment/>
    </xf>
    <xf numFmtId="0" fontId="3" fillId="0" borderId="31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88" fontId="2" fillId="34" borderId="17" xfId="46" applyNumberFormat="1" applyFont="1" applyFill="1" applyBorder="1" applyAlignment="1">
      <alignment/>
    </xf>
    <xf numFmtId="192" fontId="2" fillId="34" borderId="31" xfId="46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8" fontId="1" fillId="0" borderId="11" xfId="48" applyNumberFormat="1" applyFont="1" applyBorder="1" applyAlignment="1">
      <alignment/>
    </xf>
    <xf numFmtId="188" fontId="2" fillId="0" borderId="14" xfId="48" applyNumberFormat="1" applyFont="1" applyBorder="1" applyAlignment="1">
      <alignment/>
    </xf>
    <xf numFmtId="185" fontId="2" fillId="0" borderId="15" xfId="48" applyFont="1" applyBorder="1" applyAlignment="1">
      <alignment/>
    </xf>
    <xf numFmtId="188" fontId="2" fillId="0" borderId="17" xfId="48" applyNumberFormat="1" applyFont="1" applyBorder="1" applyAlignment="1">
      <alignment/>
    </xf>
    <xf numFmtId="185" fontId="2" fillId="0" borderId="18" xfId="48" applyFont="1" applyBorder="1" applyAlignment="1">
      <alignment/>
    </xf>
    <xf numFmtId="188" fontId="1" fillId="0" borderId="17" xfId="48" applyNumberFormat="1" applyFont="1" applyBorder="1" applyAlignment="1">
      <alignment/>
    </xf>
    <xf numFmtId="185" fontId="1" fillId="0" borderId="18" xfId="48" applyFont="1" applyBorder="1" applyAlignment="1">
      <alignment/>
    </xf>
    <xf numFmtId="188" fontId="1" fillId="0" borderId="20" xfId="48" applyNumberFormat="1" applyFont="1" applyBorder="1" applyAlignment="1">
      <alignment/>
    </xf>
    <xf numFmtId="185" fontId="1" fillId="0" borderId="21" xfId="48" applyFont="1" applyBorder="1" applyAlignment="1">
      <alignment/>
    </xf>
    <xf numFmtId="188" fontId="2" fillId="0" borderId="23" xfId="48" applyNumberFormat="1" applyFont="1" applyBorder="1" applyAlignment="1">
      <alignment/>
    </xf>
    <xf numFmtId="185" fontId="2" fillId="0" borderId="24" xfId="48" applyFont="1" applyBorder="1" applyAlignment="1">
      <alignment/>
    </xf>
    <xf numFmtId="188" fontId="2" fillId="0" borderId="26" xfId="48" applyNumberFormat="1" applyFont="1" applyBorder="1" applyAlignment="1">
      <alignment/>
    </xf>
    <xf numFmtId="185" fontId="2" fillId="0" borderId="27" xfId="48" applyFont="1" applyBorder="1" applyAlignment="1">
      <alignment/>
    </xf>
    <xf numFmtId="188" fontId="2" fillId="0" borderId="20" xfId="48" applyNumberFormat="1" applyFont="1" applyBorder="1" applyAlignment="1">
      <alignment/>
    </xf>
    <xf numFmtId="185" fontId="2" fillId="0" borderId="21" xfId="48" applyFont="1" applyBorder="1" applyAlignment="1">
      <alignment/>
    </xf>
    <xf numFmtId="188" fontId="2" fillId="0" borderId="11" xfId="48" applyNumberFormat="1" applyFont="1" applyBorder="1" applyAlignment="1">
      <alignment/>
    </xf>
    <xf numFmtId="185" fontId="2" fillId="0" borderId="12" xfId="48" applyFont="1" applyBorder="1" applyAlignment="1">
      <alignment/>
    </xf>
    <xf numFmtId="188" fontId="1" fillId="33" borderId="29" xfId="48" applyNumberFormat="1" applyFont="1" applyFill="1" applyBorder="1" applyAlignment="1">
      <alignment/>
    </xf>
    <xf numFmtId="185" fontId="1" fillId="33" borderId="30" xfId="48" applyFont="1" applyFill="1" applyBorder="1" applyAlignment="1">
      <alignment/>
    </xf>
    <xf numFmtId="188" fontId="2" fillId="34" borderId="17" xfId="48" applyNumberFormat="1" applyFont="1" applyFill="1" applyBorder="1" applyAlignment="1">
      <alignment/>
    </xf>
    <xf numFmtId="192" fontId="2" fillId="34" borderId="31" xfId="48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Basisløn</c:v>
          </c:tx>
          <c:spPr>
            <a:solidFill>
              <a:srgbClr val="40699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2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4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16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760331"/>
        <c:axId val="61776572"/>
      </c:barChart>
      <c:catAx>
        <c:axId val="2976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25400">
            <a:solidFill>
              <a:srgbClr val="FF0000"/>
            </a:solidFill>
            <a:prstDash val="dash"/>
          </a:ln>
        </c:spPr>
        <c:crossAx val="61776572"/>
        <c:crossesAt val="268100"/>
        <c:auto val="1"/>
        <c:lblOffset val="100"/>
        <c:tickLblSkip val="1"/>
        <c:noMultiLvlLbl val="0"/>
      </c:catAx>
      <c:valAx>
        <c:axId val="61776572"/>
        <c:scaling>
          <c:orientation val="minMax"/>
          <c:min val="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0331"/>
        <c:crossesAt val="1"/>
        <c:crossBetween val="between"/>
        <c:dispUnits/>
        <c:majorUnit val="5000"/>
        <c:minorUnit val="1195.9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Løn i 1997-niveau efter overgang til garantiløn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(den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røde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linie viser garantilønnen)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3"/>
          <c:w val="0.58575"/>
          <c:h val="0.8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 års anc. pr. 1 april 2009'!$A$6</c:f>
              <c:strCache>
                <c:ptCount val="1"/>
                <c:pt idx="0">
                  <c:v>Basisløntrin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2009'!$B$6</c:f>
              <c:numCache/>
            </c:numRef>
          </c:val>
        </c:ser>
        <c:ser>
          <c:idx val="1"/>
          <c:order val="1"/>
          <c:tx>
            <c:strRef>
              <c:f>'12 års anc. pr. 1 april 2009'!$A$7</c:f>
              <c:strCache>
                <c:ptCount val="1"/>
                <c:pt idx="0">
                  <c:v>Varige kvalifikationstillæg (inkl. udligningstillæg)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2009'!$B$7</c:f>
              <c:numCache/>
            </c:numRef>
          </c:val>
        </c:ser>
        <c:ser>
          <c:idx val="3"/>
          <c:order val="2"/>
          <c:tx>
            <c:strRef>
              <c:f>'12 års anc. pr. 1 april 2009'!$A$9</c:f>
              <c:strCache>
                <c:ptCount val="1"/>
                <c:pt idx="0">
                  <c:v>Varige gruppevise funktionstillæg, der ydes til bestemte løntrin eller generelt for lærere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2009'!$B$9</c:f>
              <c:numCache/>
            </c:numRef>
          </c:val>
        </c:ser>
        <c:ser>
          <c:idx val="6"/>
          <c:order val="3"/>
          <c:tx>
            <c:strRef>
              <c:f>'12 års anc. pr. 1 april 2009'!$A$18</c:f>
              <c:strCache>
                <c:ptCount val="1"/>
                <c:pt idx="0">
                  <c:v>Nyt pensionsgivende garantitillæg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 års anc. pr. 1 april 2009'!$B$18</c:f>
              <c:numCache/>
            </c:numRef>
          </c:val>
        </c:ser>
        <c:ser>
          <c:idx val="13"/>
          <c:order val="4"/>
          <c:tx>
            <c:strRef>
              <c:f>'12 års anc. pr. 1 april 2009'!$A$19</c:f>
              <c:strCache>
                <c:ptCount val="1"/>
                <c:pt idx="0">
                  <c:v>Ikke-pensionsgivende OK 2008 tillæg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2009'!$B$19</c:f>
              <c:numCache/>
            </c:numRef>
          </c:val>
        </c:ser>
        <c:ser>
          <c:idx val="5"/>
          <c:order val="5"/>
          <c:tx>
            <c:strRef>
              <c:f>'12 års anc. pr. 1 april 2009'!$A$11</c:f>
              <c:strCache>
                <c:ptCount val="1"/>
                <c:pt idx="0">
                  <c:v>Varige funktionstilæg for særlige funktioner (indgår IKKE i garantiløn)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2009'!$B$11</c:f>
              <c:numCache/>
            </c:numRef>
          </c:val>
        </c:ser>
        <c:ser>
          <c:idx val="2"/>
          <c:order val="6"/>
          <c:tx>
            <c:strRef>
              <c:f>'12 års anc. pr. 1 april 2009'!$A$8</c:f>
              <c:strCache>
                <c:ptCount val="1"/>
                <c:pt idx="0">
                  <c:v>Midlertige kvalifikationstillæg (indgår IKKE i garantiløn)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2009'!$B$8</c:f>
              <c:numCache/>
            </c:numRef>
          </c:val>
        </c:ser>
        <c:ser>
          <c:idx val="4"/>
          <c:order val="7"/>
          <c:tx>
            <c:strRef>
              <c:f>'12 års anc. pr. 1 april 2009'!$A$10</c:f>
              <c:strCache>
                <c:ptCount val="1"/>
                <c:pt idx="0">
                  <c:v>Midlertidige gruppevise funktionstillæg (indgår IKKE i garantiløn)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2009'!$B$10</c:f>
              <c:numCache/>
            </c:numRef>
          </c:val>
        </c:ser>
        <c:overlap val="100"/>
        <c:axId val="37846397"/>
        <c:axId val="45659278"/>
      </c:barChart>
      <c:catAx>
        <c:axId val="3784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FF0000"/>
            </a:solidFill>
          </a:ln>
        </c:spPr>
        <c:crossAx val="45659278"/>
        <c:crossesAt val="268100"/>
        <c:auto val="1"/>
        <c:lblOffset val="100"/>
        <c:tickLblSkip val="1"/>
        <c:noMultiLvlLbl val="0"/>
      </c:catAx>
      <c:valAx>
        <c:axId val="45659278"/>
        <c:scaling>
          <c:orientation val="minMax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(1997-niveau)
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31125"/>
          <c:w val="0.33325"/>
          <c:h val="0.4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Løn i 1997-niveau efter overgang til garantiløn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(den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røde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linie viser garantilønnen)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9"/>
          <c:w val="0.5987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 års anc. efter 1. april 2009'!$A$6</c:f>
              <c:strCache>
                <c:ptCount val="1"/>
                <c:pt idx="0">
                  <c:v>Basisløntrin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2009'!$B$6</c:f>
              <c:numCache/>
            </c:numRef>
          </c:val>
        </c:ser>
        <c:ser>
          <c:idx val="2"/>
          <c:order val="1"/>
          <c:tx>
            <c:strRef>
              <c:f>'12 års anc. efter 1. april 2009'!$A$8</c:f>
              <c:strCache>
                <c:ptCount val="1"/>
                <c:pt idx="0">
                  <c:v>Varige kvalifikationstillæg (inkl. udligningstillæg)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2009'!$B$8</c:f>
              <c:numCache/>
            </c:numRef>
          </c:val>
        </c:ser>
        <c:ser>
          <c:idx val="4"/>
          <c:order val="2"/>
          <c:tx>
            <c:strRef>
              <c:f>'12 års anc. efter 1. april 2009'!$A$10</c:f>
              <c:strCache>
                <c:ptCount val="1"/>
                <c:pt idx="0">
                  <c:v>Varige gruppevise funktionstillæg, der ydes til bestemte løntrin eller generelt for lærere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2009'!$B$10</c:f>
              <c:numCache/>
            </c:numRef>
          </c:val>
        </c:ser>
        <c:ser>
          <c:idx val="13"/>
          <c:order val="3"/>
          <c:tx>
            <c:strRef>
              <c:f>'12 års anc. efter 1. april 2009'!$A$19</c:f>
              <c:strCache>
                <c:ptCount val="1"/>
                <c:pt idx="0">
                  <c:v>Nyt pensionsgivende garantitillæg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2009'!$B$19</c:f>
              <c:numCache/>
            </c:numRef>
          </c:val>
        </c:ser>
        <c:ser>
          <c:idx val="14"/>
          <c:order val="4"/>
          <c:tx>
            <c:strRef>
              <c:f>'12 års anc. efter 1. april 2009'!$A$20</c:f>
              <c:strCache>
                <c:ptCount val="1"/>
                <c:pt idx="0">
                  <c:v>Pensionsgivende OK 2008 tillæg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2009'!$B$20</c:f>
              <c:numCache/>
            </c:numRef>
          </c:val>
        </c:ser>
        <c:ser>
          <c:idx val="6"/>
          <c:order val="5"/>
          <c:tx>
            <c:strRef>
              <c:f>'12 års anc. efter 1. april 2009'!$A$12</c:f>
              <c:strCache>
                <c:ptCount val="1"/>
                <c:pt idx="0">
                  <c:v>Varige funktionstilæg for særlige funktioner (indgår IKKE i garantiløn)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2009'!$B$12</c:f>
              <c:numCache/>
            </c:numRef>
          </c:val>
        </c:ser>
        <c:ser>
          <c:idx val="3"/>
          <c:order val="6"/>
          <c:tx>
            <c:strRef>
              <c:f>'12 års anc. efter 1. april 2009'!$A$9</c:f>
              <c:strCache>
                <c:ptCount val="1"/>
                <c:pt idx="0">
                  <c:v>Midlertige kvalifikationstillæg (indgår IKKE i garantiløn)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2009'!$B$9</c:f>
              <c:numCache/>
            </c:numRef>
          </c:val>
        </c:ser>
        <c:ser>
          <c:idx val="5"/>
          <c:order val="7"/>
          <c:tx>
            <c:strRef>
              <c:f>'12 års anc. efter 1. april 2009'!$A$11</c:f>
              <c:strCache>
                <c:ptCount val="1"/>
                <c:pt idx="0">
                  <c:v>Midlertidige gruppevise funktionstillæg (indgår IKKE i garantiløn)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2009'!$B$11</c:f>
              <c:numCache/>
            </c:numRef>
          </c:val>
        </c:ser>
        <c:overlap val="100"/>
        <c:axId val="7413999"/>
        <c:axId val="63663008"/>
      </c:barChart>
      <c:catAx>
        <c:axId val="741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FF0000"/>
            </a:solidFill>
          </a:ln>
        </c:spPr>
        <c:crossAx val="63663008"/>
        <c:crossesAt val="268100"/>
        <c:auto val="0"/>
        <c:lblOffset val="100"/>
        <c:tickLblSkip val="1"/>
        <c:noMultiLvlLbl val="0"/>
      </c:catAx>
      <c:valAx>
        <c:axId val="63663008"/>
        <c:scaling>
          <c:orientation val="minMax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(1997-niveau)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1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32175"/>
          <c:w val="0.3375"/>
          <c:h val="0.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9</xdr:col>
      <xdr:colOff>542925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8429625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28575</xdr:rowOff>
    </xdr:from>
    <xdr:to>
      <xdr:col>2</xdr:col>
      <xdr:colOff>561975</xdr:colOff>
      <xdr:row>57</xdr:row>
      <xdr:rowOff>0</xdr:rowOff>
    </xdr:to>
    <xdr:graphicFrame>
      <xdr:nvGraphicFramePr>
        <xdr:cNvPr id="2" name="Diagram 3"/>
        <xdr:cNvGraphicFramePr/>
      </xdr:nvGraphicFramePr>
      <xdr:xfrm>
        <a:off x="9525" y="5029200"/>
        <a:ext cx="77724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2</xdr:col>
      <xdr:colOff>542925</xdr:colOff>
      <xdr:row>62</xdr:row>
      <xdr:rowOff>28575</xdr:rowOff>
    </xdr:to>
    <xdr:graphicFrame>
      <xdr:nvGraphicFramePr>
        <xdr:cNvPr id="1" name="Diagram 1"/>
        <xdr:cNvGraphicFramePr/>
      </xdr:nvGraphicFramePr>
      <xdr:xfrm>
        <a:off x="9525" y="5791200"/>
        <a:ext cx="7677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p\Lokale%20indstillinger\Temporary%20Internet%20Files\OLK9\Beregning%20af%20garantil&#248;n%20-%20Efterskoler%20-%20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ærere 1. april 2009"/>
      <sheetName val="Lærere efter 1. april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4.57421875" style="1" bestFit="1" customWidth="1"/>
    <col min="2" max="2" width="13.7109375" style="30" bestFit="1" customWidth="1"/>
    <col min="3" max="3" width="15.00390625" style="1" bestFit="1" customWidth="1"/>
    <col min="4" max="16384" width="9.140625" style="1" customWidth="1"/>
  </cols>
  <sheetData>
    <row r="2" ht="15">
      <c r="A2" s="36" t="s">
        <v>19</v>
      </c>
    </row>
    <row r="3" ht="15.75" thickBot="1"/>
    <row r="4" spans="1:3" ht="15.75" thickBot="1">
      <c r="A4" s="58" t="s">
        <v>20</v>
      </c>
      <c r="B4" s="59"/>
      <c r="C4" s="60"/>
    </row>
    <row r="5" spans="1:3" ht="15.75" thickBot="1">
      <c r="A5" s="2"/>
      <c r="B5" s="3" t="s">
        <v>8</v>
      </c>
      <c r="C5" s="4" t="s">
        <v>9</v>
      </c>
    </row>
    <row r="6" spans="1:3" ht="15">
      <c r="A6" s="5" t="s">
        <v>11</v>
      </c>
      <c r="B6" s="6">
        <v>248500</v>
      </c>
      <c r="C6" s="7">
        <f>B6*B24</f>
        <v>325699.01</v>
      </c>
    </row>
    <row r="7" spans="1:3" ht="15">
      <c r="A7" s="8" t="s">
        <v>22</v>
      </c>
      <c r="B7" s="34"/>
      <c r="C7" s="10">
        <f>B7*B24</f>
        <v>0</v>
      </c>
    </row>
    <row r="8" spans="1:3" ht="15">
      <c r="A8" s="8" t="s">
        <v>6</v>
      </c>
      <c r="B8" s="34"/>
      <c r="C8" s="10">
        <f>B8*B24</f>
        <v>0</v>
      </c>
    </row>
    <row r="9" spans="1:3" ht="15">
      <c r="A9" s="8" t="s">
        <v>24</v>
      </c>
      <c r="B9" s="34"/>
      <c r="C9" s="10">
        <f>B9*B24</f>
        <v>0</v>
      </c>
    </row>
    <row r="10" spans="1:3" ht="15">
      <c r="A10" s="8" t="s">
        <v>21</v>
      </c>
      <c r="B10" s="34"/>
      <c r="C10" s="10">
        <f>B10*B24</f>
        <v>0</v>
      </c>
    </row>
    <row r="11" spans="1:3" ht="15">
      <c r="A11" s="8" t="s">
        <v>7</v>
      </c>
      <c r="B11" s="34"/>
      <c r="C11" s="10">
        <f>B11*B24</f>
        <v>0</v>
      </c>
    </row>
    <row r="12" spans="1:3" ht="15">
      <c r="A12" s="8"/>
      <c r="B12" s="9"/>
      <c r="C12" s="10"/>
    </row>
    <row r="13" spans="1:3" ht="15">
      <c r="A13" s="8" t="s">
        <v>16</v>
      </c>
      <c r="B13" s="11">
        <f>SUM(B6:B11)</f>
        <v>248500</v>
      </c>
      <c r="C13" s="12">
        <f>SUM(C6:C11)</f>
        <v>325699.01</v>
      </c>
    </row>
    <row r="14" spans="1:3" ht="15.75" thickBot="1">
      <c r="A14" s="13" t="s">
        <v>12</v>
      </c>
      <c r="B14" s="14">
        <v>268100</v>
      </c>
      <c r="C14" s="15">
        <f>B14*B24</f>
        <v>351387.946</v>
      </c>
    </row>
    <row r="15" spans="1:3" ht="15">
      <c r="A15" s="16"/>
      <c r="B15" s="17"/>
      <c r="C15" s="18"/>
    </row>
    <row r="16" spans="1:3" ht="15.75" thickBot="1">
      <c r="A16" s="19"/>
      <c r="B16" s="20"/>
      <c r="C16" s="21"/>
    </row>
    <row r="17" spans="1:3" ht="15">
      <c r="A17" s="22" t="s">
        <v>2</v>
      </c>
      <c r="B17" s="6"/>
      <c r="C17" s="7"/>
    </row>
    <row r="18" spans="1:3" ht="15">
      <c r="A18" s="8" t="s">
        <v>3</v>
      </c>
      <c r="B18" s="9">
        <f>IF((B13-B8-B10-B11)&gt;=B14,0,(B14-(B13-B8-B10-B11)))</f>
        <v>19600</v>
      </c>
      <c r="C18" s="10">
        <f>B18*B24</f>
        <v>25688.935999999998</v>
      </c>
    </row>
    <row r="19" spans="1:3" ht="15.75" thickBot="1">
      <c r="A19" s="13" t="s">
        <v>14</v>
      </c>
      <c r="B19" s="23">
        <f>IF(B18&gt;6000,0,6000-B18)</f>
        <v>0</v>
      </c>
      <c r="C19" s="24">
        <f>B19*B24</f>
        <v>0</v>
      </c>
    </row>
    <row r="20" spans="1:3" ht="15">
      <c r="A20" s="2"/>
      <c r="B20" s="25"/>
      <c r="C20" s="26"/>
    </row>
    <row r="21" spans="1:3" ht="15.75" thickBot="1">
      <c r="A21" s="2"/>
      <c r="B21" s="25"/>
      <c r="C21" s="26"/>
    </row>
    <row r="22" spans="1:3" ht="15.75" thickBot="1">
      <c r="A22" s="27" t="s">
        <v>17</v>
      </c>
      <c r="B22" s="28">
        <f>SUM(B13+B18+B19)</f>
        <v>268100</v>
      </c>
      <c r="C22" s="29">
        <f>B22*B24</f>
        <v>351387.946</v>
      </c>
    </row>
    <row r="23" ht="15.75" thickBot="1"/>
    <row r="24" spans="1:2" ht="16.5" thickBot="1">
      <c r="A24" s="31" t="s">
        <v>15</v>
      </c>
      <c r="B24" s="35">
        <v>1.31066</v>
      </c>
    </row>
  </sheetData>
  <sheetProtection/>
  <mergeCells count="1">
    <mergeCell ref="A4:C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0">
      <selection activeCell="F23" sqref="F23"/>
    </sheetView>
  </sheetViews>
  <sheetFormatPr defaultColWidth="9.140625" defaultRowHeight="12.75"/>
  <cols>
    <col min="1" max="1" width="93.421875" style="1" customWidth="1"/>
    <col min="2" max="2" width="13.7109375" style="30" bestFit="1" customWidth="1"/>
    <col min="3" max="3" width="15.00390625" style="1" bestFit="1" customWidth="1"/>
    <col min="4" max="16384" width="9.140625" style="1" customWidth="1"/>
  </cols>
  <sheetData>
    <row r="2" spans="1:3" ht="15">
      <c r="A2" s="36" t="s">
        <v>18</v>
      </c>
      <c r="B2"/>
      <c r="C2"/>
    </row>
    <row r="3" spans="1:3" ht="15.75" thickBot="1">
      <c r="A3"/>
      <c r="B3"/>
      <c r="C3"/>
    </row>
    <row r="4" spans="1:3" ht="15.75" thickBot="1">
      <c r="A4" s="58" t="s">
        <v>10</v>
      </c>
      <c r="B4" s="59"/>
      <c r="C4" s="60"/>
    </row>
    <row r="5" spans="1:3" ht="15.75" thickBot="1">
      <c r="A5" s="2"/>
      <c r="B5" s="37" t="s">
        <v>8</v>
      </c>
      <c r="C5" s="4" t="s">
        <v>9</v>
      </c>
    </row>
    <row r="6" spans="1:3" ht="15">
      <c r="A6" s="5" t="s">
        <v>11</v>
      </c>
      <c r="B6" s="38">
        <v>248500</v>
      </c>
      <c r="C6" s="39">
        <v>325699.01</v>
      </c>
    </row>
    <row r="7" spans="1:3" ht="15">
      <c r="A7" s="8" t="s">
        <v>0</v>
      </c>
      <c r="B7" s="40">
        <v>6000</v>
      </c>
      <c r="C7" s="41">
        <v>7863.96</v>
      </c>
    </row>
    <row r="8" spans="1:3" ht="15">
      <c r="A8" s="8" t="s">
        <v>22</v>
      </c>
      <c r="B8" s="56">
        <v>40000</v>
      </c>
      <c r="C8" s="41">
        <f>B8*B$28</f>
        <v>52426.399999999994</v>
      </c>
    </row>
    <row r="9" spans="1:3" ht="15">
      <c r="A9" s="8" t="s">
        <v>6</v>
      </c>
      <c r="B9" s="56"/>
      <c r="C9" s="41">
        <f>B9*B$28</f>
        <v>0</v>
      </c>
    </row>
    <row r="10" spans="1:3" ht="15">
      <c r="A10" s="8" t="s">
        <v>24</v>
      </c>
      <c r="B10" s="56"/>
      <c r="C10" s="41">
        <f>B10*B$28</f>
        <v>0</v>
      </c>
    </row>
    <row r="11" spans="1:3" ht="15">
      <c r="A11" s="8" t="s">
        <v>21</v>
      </c>
      <c r="B11" s="56"/>
      <c r="C11" s="41">
        <f>B11*B$28</f>
        <v>0</v>
      </c>
    </row>
    <row r="12" spans="1:3" ht="15">
      <c r="A12" s="8" t="s">
        <v>7</v>
      </c>
      <c r="B12" s="56"/>
      <c r="C12" s="41">
        <f>B12*B$28</f>
        <v>0</v>
      </c>
    </row>
    <row r="13" spans="1:3" ht="15">
      <c r="A13" s="8"/>
      <c r="B13" s="40"/>
      <c r="C13" s="41"/>
    </row>
    <row r="14" spans="1:3" ht="15">
      <c r="A14" s="8" t="s">
        <v>16</v>
      </c>
      <c r="B14" s="42">
        <v>254500</v>
      </c>
      <c r="C14" s="43">
        <v>333562.97000000003</v>
      </c>
    </row>
    <row r="15" spans="1:3" ht="15.75" thickBot="1">
      <c r="A15" s="13" t="s">
        <v>12</v>
      </c>
      <c r="B15" s="44">
        <v>268100</v>
      </c>
      <c r="C15" s="45">
        <v>351387.946</v>
      </c>
    </row>
    <row r="16" spans="1:3" ht="15">
      <c r="A16" s="16"/>
      <c r="B16" s="46"/>
      <c r="C16" s="47"/>
    </row>
    <row r="17" spans="1:3" ht="15.75" thickBot="1">
      <c r="A17" s="19"/>
      <c r="B17" s="48"/>
      <c r="C17" s="49"/>
    </row>
    <row r="18" spans="1:3" ht="15">
      <c r="A18" s="22" t="s">
        <v>2</v>
      </c>
      <c r="B18" s="38"/>
      <c r="C18" s="39"/>
    </row>
    <row r="19" spans="1:3" ht="15">
      <c r="A19" s="8" t="s">
        <v>23</v>
      </c>
      <c r="B19" s="40">
        <v>19600</v>
      </c>
      <c r="C19" s="41">
        <v>25688.935999999998</v>
      </c>
    </row>
    <row r="20" spans="1:3" ht="15.75" thickBot="1">
      <c r="A20" s="13" t="s">
        <v>1</v>
      </c>
      <c r="B20" s="50">
        <v>0</v>
      </c>
      <c r="C20" s="41">
        <f>B20*B$28</f>
        <v>0</v>
      </c>
    </row>
    <row r="21" spans="1:3" ht="15">
      <c r="A21" s="2"/>
      <c r="B21" s="52"/>
      <c r="C21" s="53"/>
    </row>
    <row r="22" spans="1:3" ht="15.75" thickBot="1">
      <c r="A22" s="2"/>
      <c r="B22" s="52"/>
      <c r="C22" s="53"/>
    </row>
    <row r="23" spans="1:3" ht="15">
      <c r="A23" s="32" t="s">
        <v>4</v>
      </c>
      <c r="B23" s="38"/>
      <c r="C23" s="39"/>
    </row>
    <row r="24" spans="1:3" ht="15.75" thickBot="1">
      <c r="A24" s="33" t="s">
        <v>5</v>
      </c>
      <c r="B24" s="50">
        <v>6000</v>
      </c>
      <c r="C24" s="51">
        <v>7863.96</v>
      </c>
    </row>
    <row r="25" spans="1:3" ht="15.75" thickBot="1">
      <c r="A25" s="2"/>
      <c r="B25" s="52"/>
      <c r="C25" s="53"/>
    </row>
    <row r="26" spans="1:3" ht="15.75" thickBot="1">
      <c r="A26" s="27" t="s">
        <v>17</v>
      </c>
      <c r="B26" s="54">
        <v>268100</v>
      </c>
      <c r="C26" s="55">
        <v>351387.946</v>
      </c>
    </row>
    <row r="27" spans="1:3" ht="15.75" thickBot="1">
      <c r="A27"/>
      <c r="B27"/>
      <c r="C27"/>
    </row>
    <row r="28" spans="1:3" ht="16.5" thickBot="1">
      <c r="A28" s="31" t="s">
        <v>13</v>
      </c>
      <c r="B28" s="57">
        <v>1.31066</v>
      </c>
      <c r="C28"/>
    </row>
  </sheetData>
  <sheetProtection/>
  <mergeCells count="1">
    <mergeCell ref="A4:C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3.421875" style="0" customWidth="1"/>
    <col min="2" max="2" width="13.7109375" style="0" bestFit="1" customWidth="1"/>
    <col min="3" max="3" width="15.00390625" style="0" bestFit="1" customWidth="1"/>
  </cols>
  <sheetData>
    <row r="1" spans="1:3" ht="15">
      <c r="A1" s="1"/>
      <c r="B1" s="30"/>
      <c r="C1" s="1"/>
    </row>
    <row r="2" spans="1:3" ht="15">
      <c r="A2" s="36" t="s">
        <v>18</v>
      </c>
      <c r="B2" s="30"/>
      <c r="C2" s="1"/>
    </row>
    <row r="3" spans="1:3" ht="15.75" thickBot="1">
      <c r="A3" s="1"/>
      <c r="B3" s="30"/>
      <c r="C3" s="1"/>
    </row>
    <row r="4" spans="1:3" ht="15" thickBot="1">
      <c r="A4" s="58" t="s">
        <v>26</v>
      </c>
      <c r="B4" s="59"/>
      <c r="C4" s="60"/>
    </row>
    <row r="5" spans="1:3" ht="15.75" thickBot="1">
      <c r="A5" s="2"/>
      <c r="B5" s="3" t="s">
        <v>25</v>
      </c>
      <c r="C5" s="4" t="s">
        <v>9</v>
      </c>
    </row>
    <row r="6" spans="1:3" ht="15">
      <c r="A6" s="5" t="s">
        <v>11</v>
      </c>
      <c r="B6" s="6">
        <v>325699</v>
      </c>
      <c r="C6" s="7">
        <f>B6*B28</f>
        <v>329946.11496</v>
      </c>
    </row>
    <row r="7" spans="1:3" ht="15">
      <c r="A7" s="8" t="s">
        <v>0</v>
      </c>
      <c r="B7" s="9">
        <v>7900</v>
      </c>
      <c r="C7" s="10">
        <f>B7*B28</f>
        <v>8003.016</v>
      </c>
    </row>
    <row r="8" spans="1:3" ht="15">
      <c r="A8" s="8" t="s">
        <v>22</v>
      </c>
      <c r="B8" s="34">
        <v>40000</v>
      </c>
      <c r="C8" s="10">
        <f>B8*B28</f>
        <v>40521.6</v>
      </c>
    </row>
    <row r="9" spans="1:3" ht="15">
      <c r="A9" s="8" t="s">
        <v>6</v>
      </c>
      <c r="B9" s="34"/>
      <c r="C9" s="10">
        <f>B9*B28</f>
        <v>0</v>
      </c>
    </row>
    <row r="10" spans="1:3" ht="15">
      <c r="A10" s="8" t="s">
        <v>24</v>
      </c>
      <c r="B10" s="34"/>
      <c r="C10" s="10">
        <f>B10*B28</f>
        <v>0</v>
      </c>
    </row>
    <row r="11" spans="1:3" ht="15">
      <c r="A11" s="8" t="s">
        <v>21</v>
      </c>
      <c r="B11" s="34"/>
      <c r="C11" s="10">
        <f>B11*B28</f>
        <v>0</v>
      </c>
    </row>
    <row r="12" spans="1:3" ht="15">
      <c r="A12" s="8" t="s">
        <v>7</v>
      </c>
      <c r="B12" s="34"/>
      <c r="C12" s="10">
        <f>B12*B28</f>
        <v>0</v>
      </c>
    </row>
    <row r="13" spans="1:3" ht="15">
      <c r="A13" s="8"/>
      <c r="B13" s="9"/>
      <c r="C13" s="10"/>
    </row>
    <row r="14" spans="1:3" ht="15">
      <c r="A14" s="8" t="s">
        <v>16</v>
      </c>
      <c r="B14" s="11">
        <f>SUM(B6:B12)</f>
        <v>373599</v>
      </c>
      <c r="C14" s="12">
        <f>SUM(C6:C12)</f>
        <v>378470.73095999996</v>
      </c>
    </row>
    <row r="15" spans="1:3" ht="15.75" thickBot="1">
      <c r="A15" s="13" t="s">
        <v>27</v>
      </c>
      <c r="B15" s="14">
        <v>351388</v>
      </c>
      <c r="C15" s="15">
        <f>B15*B28</f>
        <v>355970.09952</v>
      </c>
    </row>
    <row r="16" spans="1:3" ht="15">
      <c r="A16" s="16"/>
      <c r="B16" s="17"/>
      <c r="C16" s="18"/>
    </row>
    <row r="17" spans="1:3" ht="15.75" thickBot="1">
      <c r="A17" s="19"/>
      <c r="B17" s="20"/>
      <c r="C17" s="21"/>
    </row>
    <row r="18" spans="1:3" ht="15">
      <c r="A18" s="22" t="s">
        <v>2</v>
      </c>
      <c r="B18" s="6"/>
      <c r="C18" s="7"/>
    </row>
    <row r="19" spans="1:3" ht="15">
      <c r="A19" s="8" t="s">
        <v>23</v>
      </c>
      <c r="B19" s="9">
        <f>IF((B14-B7-B9-B11-B12)&gt;=B15,0,((B15-(B14-B7-B9-B11-B12))))</f>
        <v>0</v>
      </c>
      <c r="C19" s="10">
        <f>B19*B28</f>
        <v>0</v>
      </c>
    </row>
    <row r="20" spans="1:3" ht="15.75" thickBot="1">
      <c r="A20" s="13" t="s">
        <v>1</v>
      </c>
      <c r="B20" s="23">
        <f>IF(B19&gt;7900,0,7900-B19)</f>
        <v>7900</v>
      </c>
      <c r="C20" s="24">
        <f>B20*B28</f>
        <v>8003.016</v>
      </c>
    </row>
    <row r="21" spans="1:3" ht="15">
      <c r="A21" s="2"/>
      <c r="B21" s="25"/>
      <c r="C21" s="26"/>
    </row>
    <row r="22" spans="1:3" ht="15.75" thickBot="1">
      <c r="A22" s="2"/>
      <c r="B22" s="25"/>
      <c r="C22" s="26"/>
    </row>
    <row r="23" spans="1:3" ht="15">
      <c r="A23" s="32" t="s">
        <v>4</v>
      </c>
      <c r="B23" s="6"/>
      <c r="C23" s="7"/>
    </row>
    <row r="24" spans="1:3" ht="15.75" thickBot="1">
      <c r="A24" s="33" t="s">
        <v>5</v>
      </c>
      <c r="B24" s="23">
        <f>B7</f>
        <v>7900</v>
      </c>
      <c r="C24" s="24">
        <f>C7</f>
        <v>8003.016</v>
      </c>
    </row>
    <row r="25" spans="1:3" ht="15.75" thickBot="1">
      <c r="A25" s="2"/>
      <c r="B25" s="25"/>
      <c r="C25" s="26"/>
    </row>
    <row r="26" spans="1:3" ht="15" thickBot="1">
      <c r="A26" s="27" t="s">
        <v>17</v>
      </c>
      <c r="B26" s="28">
        <f>SUM(B14+B19+B20-B24)</f>
        <v>373599</v>
      </c>
      <c r="C26" s="29">
        <f>B26*B28</f>
        <v>378470.73095999996</v>
      </c>
    </row>
    <row r="27" spans="1:3" ht="15.75" thickBot="1">
      <c r="A27" s="1"/>
      <c r="B27" s="30"/>
      <c r="C27" s="1"/>
    </row>
    <row r="28" spans="1:3" ht="16.5" thickBot="1">
      <c r="A28" s="31" t="s">
        <v>13</v>
      </c>
      <c r="B28" s="35">
        <v>1.01304</v>
      </c>
      <c r="C28" s="1"/>
    </row>
    <row r="29" spans="1:3" ht="15">
      <c r="A29" s="1"/>
      <c r="B29" s="30"/>
      <c r="C29" s="1"/>
    </row>
    <row r="30" spans="1:3" ht="15">
      <c r="A30" s="1"/>
      <c r="B30" s="30"/>
      <c r="C30" s="1"/>
    </row>
    <row r="31" spans="1:3" ht="15">
      <c r="A31" s="1"/>
      <c r="B31" s="30"/>
      <c r="C31" s="1"/>
    </row>
    <row r="32" spans="1:3" ht="15">
      <c r="A32" s="1"/>
      <c r="B32" s="30"/>
      <c r="C32" s="1"/>
    </row>
    <row r="33" spans="1:3" ht="15">
      <c r="A33" s="1"/>
      <c r="B33" s="30"/>
      <c r="C33" s="1"/>
    </row>
    <row r="34" spans="1:3" ht="15">
      <c r="A34" s="1"/>
      <c r="B34" s="30"/>
      <c r="C34" s="1"/>
    </row>
    <row r="35" spans="1:3" ht="15">
      <c r="A35" s="1"/>
      <c r="B35" s="30"/>
      <c r="C35" s="1"/>
    </row>
    <row r="36" spans="1:3" ht="15">
      <c r="A36" s="1"/>
      <c r="B36" s="30"/>
      <c r="C36" s="1"/>
    </row>
    <row r="37" spans="1:3" ht="15">
      <c r="A37" s="1"/>
      <c r="B37" s="30"/>
      <c r="C37" s="1"/>
    </row>
    <row r="38" spans="1:3" ht="15">
      <c r="A38" s="1"/>
      <c r="B38" s="30"/>
      <c r="C38" s="1"/>
    </row>
    <row r="39" spans="1:3" ht="15">
      <c r="A39" s="1"/>
      <c r="B39" s="30"/>
      <c r="C39" s="1"/>
    </row>
    <row r="40" spans="1:3" ht="15">
      <c r="A40" s="1"/>
      <c r="B40" s="30"/>
      <c r="C40" s="1"/>
    </row>
    <row r="41" spans="1:3" ht="15">
      <c r="A41" s="1"/>
      <c r="B41" s="30"/>
      <c r="C41" s="1"/>
    </row>
    <row r="42" spans="1:3" ht="15">
      <c r="A42" s="1"/>
      <c r="B42" s="30"/>
      <c r="C42" s="1"/>
    </row>
    <row r="43" spans="1:3" ht="15">
      <c r="A43" s="1"/>
      <c r="B43" s="30"/>
      <c r="C43" s="1"/>
    </row>
    <row r="44" spans="1:3" ht="15">
      <c r="A44" s="1"/>
      <c r="B44" s="30"/>
      <c r="C44" s="1"/>
    </row>
    <row r="45" spans="1:3" ht="15">
      <c r="A45" s="1"/>
      <c r="B45" s="30"/>
      <c r="C45" s="1"/>
    </row>
    <row r="46" spans="1:3" ht="15">
      <c r="A46" s="1"/>
      <c r="B46" s="30"/>
      <c r="C46" s="1"/>
    </row>
    <row r="47" spans="1:3" ht="15">
      <c r="A47" s="1"/>
      <c r="B47" s="30"/>
      <c r="C47" s="1"/>
    </row>
    <row r="48" spans="1:3" ht="15">
      <c r="A48" s="1"/>
      <c r="B48" s="30"/>
      <c r="C48" s="1"/>
    </row>
    <row r="49" spans="1:3" ht="15">
      <c r="A49" s="1"/>
      <c r="B49" s="30"/>
      <c r="C49" s="1"/>
    </row>
    <row r="50" spans="1:3" ht="15">
      <c r="A50" s="1"/>
      <c r="B50" s="30"/>
      <c r="C50" s="1"/>
    </row>
    <row r="51" spans="1:3" ht="15">
      <c r="A51" s="1"/>
      <c r="B51" s="30"/>
      <c r="C51" s="1"/>
    </row>
    <row r="52" spans="1:3" ht="15">
      <c r="A52" s="1"/>
      <c r="B52" s="30"/>
      <c r="C52" s="1"/>
    </row>
    <row r="53" spans="1:3" ht="15">
      <c r="A53" s="1"/>
      <c r="B53" s="30"/>
      <c r="C53" s="1"/>
    </row>
    <row r="54" spans="1:3" ht="15">
      <c r="A54" s="1"/>
      <c r="B54" s="30"/>
      <c r="C54" s="1"/>
    </row>
    <row r="55" spans="1:3" ht="15">
      <c r="A55" s="1"/>
      <c r="B55" s="30"/>
      <c r="C55" s="1"/>
    </row>
    <row r="56" spans="1:3" ht="15">
      <c r="A56" s="1"/>
      <c r="B56" s="30"/>
      <c r="C56" s="1"/>
    </row>
    <row r="57" spans="1:3" ht="15">
      <c r="A57" s="1"/>
      <c r="B57" s="30"/>
      <c r="C57" s="1"/>
    </row>
    <row r="58" spans="1:3" ht="15">
      <c r="A58" s="1"/>
      <c r="B58" s="30"/>
      <c r="C58" s="1"/>
    </row>
    <row r="59" spans="1:3" ht="15">
      <c r="A59" s="1"/>
      <c r="B59" s="30"/>
      <c r="C59" s="1"/>
    </row>
    <row r="60" spans="1:3" ht="15">
      <c r="A60" s="1"/>
      <c r="B60" s="30"/>
      <c r="C60" s="1"/>
    </row>
    <row r="61" spans="1:3" ht="15">
      <c r="A61" s="1"/>
      <c r="B61" s="30"/>
      <c r="C61" s="1"/>
    </row>
    <row r="62" spans="1:3" ht="15">
      <c r="A62" s="1"/>
      <c r="B62" s="30"/>
      <c r="C62" s="1"/>
    </row>
    <row r="63" spans="1:3" ht="15">
      <c r="A63" s="1"/>
      <c r="B63" s="30"/>
      <c r="C63" s="1"/>
    </row>
  </sheetData>
  <sheetProtection/>
  <mergeCells count="1">
    <mergeCell ref="A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Efterskoleforeningen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Petersen</dc:creator>
  <cp:keywords/>
  <dc:description/>
  <cp:lastModifiedBy>Kirsten B Andersen</cp:lastModifiedBy>
  <dcterms:created xsi:type="dcterms:W3CDTF">2008-11-10T12:50:07Z</dcterms:created>
  <dcterms:modified xsi:type="dcterms:W3CDTF">2019-04-24T13:05:47Z</dcterms:modified>
  <cp:category/>
  <cp:version/>
  <cp:contentType/>
  <cp:contentStatus/>
</cp:coreProperties>
</file>